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LisaBrinton/Desktop/Lisa4NorwalkII/Financials Mgmt/"/>
    </mc:Choice>
  </mc:AlternateContent>
  <xr:revisionPtr revIDLastSave="0" documentId="13_ncr:1_{AB41A3B0-CE56-9348-9055-514343BEA3A9}" xr6:coauthVersionLast="45" xr6:coauthVersionMax="45" xr10:uidLastSave="{00000000-0000-0000-0000-000000000000}"/>
  <bookViews>
    <workbookView xWindow="0" yWindow="460" windowWidth="281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J15" i="1"/>
  <c r="L15" i="1" s="1"/>
  <c r="L14" i="1"/>
  <c r="L13" i="1"/>
  <c r="L12" i="1"/>
  <c r="L11" i="1"/>
  <c r="L10" i="1"/>
  <c r="L9" i="1"/>
  <c r="L38" i="1"/>
  <c r="H38" i="1"/>
  <c r="I38" i="1"/>
  <c r="I37" i="1"/>
  <c r="H37" i="1"/>
  <c r="I36" i="1"/>
  <c r="H36" i="1"/>
  <c r="L36" i="1"/>
  <c r="L37" i="1"/>
  <c r="I39" i="1"/>
  <c r="H39" i="1"/>
  <c r="L39" i="1"/>
  <c r="L33" i="1"/>
  <c r="L32" i="1"/>
  <c r="L31" i="1"/>
  <c r="L30" i="1"/>
  <c r="L29" i="1"/>
  <c r="L28" i="1"/>
  <c r="K34" i="1"/>
  <c r="K41" i="1" s="1"/>
  <c r="K43" i="1" s="1"/>
  <c r="J34" i="1"/>
  <c r="I33" i="1"/>
  <c r="I32" i="1"/>
  <c r="I31" i="1"/>
  <c r="I30" i="1"/>
  <c r="I29" i="1"/>
  <c r="I28" i="1"/>
  <c r="H33" i="1"/>
  <c r="H32" i="1"/>
  <c r="H31" i="1"/>
  <c r="H30" i="1"/>
  <c r="H29" i="1"/>
  <c r="H28" i="1"/>
  <c r="G34" i="1"/>
  <c r="G41" i="1" s="1"/>
  <c r="F34" i="1"/>
  <c r="H34" i="1" s="1"/>
  <c r="E34" i="1"/>
  <c r="E41" i="1" s="1"/>
  <c r="L23" i="1"/>
  <c r="L22" i="1"/>
  <c r="L21" i="1"/>
  <c r="L20" i="1"/>
  <c r="L19" i="1"/>
  <c r="K24" i="1"/>
  <c r="J24" i="1"/>
  <c r="L24" i="1" s="1"/>
  <c r="L18" i="1"/>
  <c r="I23" i="1"/>
  <c r="H23" i="1"/>
  <c r="I22" i="1"/>
  <c r="H22" i="1"/>
  <c r="I21" i="1"/>
  <c r="H21" i="1"/>
  <c r="I20" i="1"/>
  <c r="H20" i="1"/>
  <c r="I19" i="1"/>
  <c r="H19" i="1"/>
  <c r="I18" i="1"/>
  <c r="H18" i="1"/>
  <c r="G24" i="1"/>
  <c r="F24" i="1"/>
  <c r="H24" i="1" s="1"/>
  <c r="E24" i="1"/>
  <c r="I24" i="1" s="1"/>
  <c r="G15" i="1"/>
  <c r="F15" i="1"/>
  <c r="E15" i="1"/>
  <c r="H14" i="1"/>
  <c r="I14" i="1"/>
  <c r="H13" i="1"/>
  <c r="I13" i="1"/>
  <c r="I12" i="1"/>
  <c r="H12" i="1"/>
  <c r="I11" i="1"/>
  <c r="H11" i="1"/>
  <c r="I10" i="1"/>
  <c r="H10" i="1"/>
  <c r="I9" i="1"/>
  <c r="H9" i="1"/>
  <c r="G43" i="1" l="1"/>
  <c r="L34" i="1"/>
  <c r="F41" i="1"/>
  <c r="I15" i="1"/>
  <c r="J41" i="1"/>
  <c r="I34" i="1"/>
  <c r="H15" i="1"/>
  <c r="J43" i="1" l="1"/>
  <c r="L43" i="1" s="1"/>
  <c r="L41" i="1"/>
  <c r="I41" i="1"/>
  <c r="H41" i="1"/>
  <c r="F43" i="1"/>
  <c r="H43" i="1" s="1"/>
</calcChain>
</file>

<file path=xl/sharedStrings.xml><?xml version="1.0" encoding="utf-8"?>
<sst xmlns="http://schemas.openxmlformats.org/spreadsheetml/2006/main" count="37" uniqueCount="37">
  <si>
    <t>Norwalk Grand List Analysis</t>
  </si>
  <si>
    <t>Largest Completed Ratables</t>
  </si>
  <si>
    <t>By Property Type</t>
  </si>
  <si>
    <t>2018 Appraised Value</t>
  </si>
  <si>
    <t>2017 Appraised Value</t>
  </si>
  <si>
    <t>Land in Acres</t>
  </si>
  <si>
    <t>Percent Change</t>
  </si>
  <si>
    <t>Land Value</t>
  </si>
  <si>
    <t>Value Per Acre</t>
  </si>
  <si>
    <t>Units /  GLA</t>
  </si>
  <si>
    <t>Value Unit/ PSF</t>
  </si>
  <si>
    <t>Avalon Belden Ave</t>
  </si>
  <si>
    <t>Waypointe</t>
  </si>
  <si>
    <t>MULTIFAMILY</t>
  </si>
  <si>
    <t>RETAIL</t>
  </si>
  <si>
    <t>Berkeley -500 West Ave</t>
  </si>
  <si>
    <t>Avalon - 8 Nordon Place</t>
  </si>
  <si>
    <t>Merritt on the River - 399 Main Ave</t>
  </si>
  <si>
    <t>Pepperidge Farm - 595 Westport Ave</t>
  </si>
  <si>
    <t>Home Depot  - 600 CT Ave</t>
  </si>
  <si>
    <t>Costco - 770 CT Ave</t>
  </si>
  <si>
    <t xml:space="preserve">Lowe's - 100 CT Ave </t>
  </si>
  <si>
    <t>Wal-Mart - 680 CT Ave</t>
  </si>
  <si>
    <t>Darinor - 500 CT Ave</t>
  </si>
  <si>
    <t>Shop Rite - 360 CT Ave</t>
  </si>
  <si>
    <t>OFFICE</t>
  </si>
  <si>
    <t>Merritt 7</t>
  </si>
  <si>
    <t>800 CT Ave</t>
  </si>
  <si>
    <t>901 Main Ave</t>
  </si>
  <si>
    <t>801 Main Ave</t>
  </si>
  <si>
    <t xml:space="preserve"> </t>
  </si>
  <si>
    <t>45 Glover</t>
  </si>
  <si>
    <t>TOTAL</t>
  </si>
  <si>
    <t>Subtotal Office</t>
  </si>
  <si>
    <t>Subtotal Retail</t>
  </si>
  <si>
    <t>Subtotal Multifamily</t>
  </si>
  <si>
    <t>Property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</si>
</sst>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164" fontId="0" fillId="2" borderId="0" xfId="0" applyNumberFormat="1" applyFill="1"/>
    <xf numFmtId="10" fontId="0" fillId="2" borderId="0" xfId="2" applyNumberFormat="1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164" fontId="5" fillId="2" borderId="0" xfId="0" applyNumberFormat="1" applyFont="1" applyFill="1"/>
    <xf numFmtId="10" fontId="5" fillId="2" borderId="0" xfId="2" applyNumberFormat="1" applyFont="1" applyFill="1"/>
    <xf numFmtId="37" fontId="0" fillId="2" borderId="0" xfId="1" applyNumberFormat="1" applyFont="1" applyFill="1"/>
    <xf numFmtId="37" fontId="5" fillId="2" borderId="0" xfId="1" applyNumberFormat="1" applyFont="1" applyFill="1"/>
    <xf numFmtId="37" fontId="0" fillId="2" borderId="0" xfId="1" applyNumberFormat="1" applyFont="1" applyFill="1" applyAlignment="1">
      <alignment horizontal="right"/>
    </xf>
    <xf numFmtId="37" fontId="5" fillId="2" borderId="0" xfId="1" applyNumberFormat="1" applyFont="1" applyFill="1" applyAlignment="1">
      <alignment horizontal="right"/>
    </xf>
    <xf numFmtId="165" fontId="0" fillId="2" borderId="0" xfId="0" applyNumberFormat="1" applyFill="1"/>
    <xf numFmtId="165" fontId="5" fillId="2" borderId="0" xfId="0" applyNumberFormat="1" applyFont="1" applyFill="1"/>
    <xf numFmtId="0" fontId="3" fillId="2" borderId="0" xfId="0" applyFont="1" applyFill="1"/>
    <xf numFmtId="2" fontId="0" fillId="2" borderId="0" xfId="0" applyNumberFormat="1" applyFill="1"/>
    <xf numFmtId="0" fontId="3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/>
    <xf numFmtId="37" fontId="2" fillId="3" borderId="0" xfId="1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0" fontId="2" fillId="3" borderId="0" xfId="2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4"/>
  <sheetViews>
    <sheetView tabSelected="1" topLeftCell="A12" workbookViewId="0">
      <selection activeCell="C41" sqref="C41"/>
    </sheetView>
  </sheetViews>
  <sheetFormatPr baseColWidth="10" defaultColWidth="9.1640625" defaultRowHeight="15" x14ac:dyDescent="0.2"/>
  <cols>
    <col min="1" max="2" width="9.1640625" style="1"/>
    <col min="3" max="3" width="30.5" style="1" customWidth="1"/>
    <col min="4" max="4" width="3.5" style="1" customWidth="1"/>
    <col min="5" max="5" width="9.83203125" style="9" customWidth="1"/>
    <col min="6" max="6" width="14.5" style="2" customWidth="1"/>
    <col min="7" max="7" width="14.83203125" style="2" customWidth="1"/>
    <col min="8" max="8" width="10" style="3" customWidth="1"/>
    <col min="9" max="9" width="10.5" style="2" customWidth="1"/>
    <col min="10" max="10" width="12.5" style="2" customWidth="1"/>
    <col min="11" max="11" width="9.1640625" style="1"/>
    <col min="12" max="12" width="12.1640625" style="2" customWidth="1"/>
    <col min="13" max="16384" width="9.1640625" style="1"/>
  </cols>
  <sheetData>
    <row r="2" spans="2:13" x14ac:dyDescent="0.2">
      <c r="B2" s="15" t="s">
        <v>0</v>
      </c>
    </row>
    <row r="3" spans="2:13" x14ac:dyDescent="0.2">
      <c r="B3" s="15" t="s">
        <v>1</v>
      </c>
    </row>
    <row r="4" spans="2:13" x14ac:dyDescent="0.2">
      <c r="B4" s="15" t="s">
        <v>2</v>
      </c>
    </row>
    <row r="6" spans="2:13" ht="32" x14ac:dyDescent="0.2">
      <c r="C6" s="18" t="s">
        <v>36</v>
      </c>
      <c r="D6" s="19"/>
      <c r="E6" s="20" t="s">
        <v>9</v>
      </c>
      <c r="F6" s="21" t="s">
        <v>3</v>
      </c>
      <c r="G6" s="21" t="s">
        <v>4</v>
      </c>
      <c r="H6" s="22" t="s">
        <v>6</v>
      </c>
      <c r="I6" s="21" t="s">
        <v>10</v>
      </c>
      <c r="J6" s="21" t="s">
        <v>7</v>
      </c>
      <c r="K6" s="23" t="s">
        <v>5</v>
      </c>
      <c r="L6" s="21" t="s">
        <v>8</v>
      </c>
      <c r="M6" s="4"/>
    </row>
    <row r="8" spans="2:13" x14ac:dyDescent="0.2">
      <c r="C8" s="5" t="s">
        <v>13</v>
      </c>
    </row>
    <row r="9" spans="2:13" x14ac:dyDescent="0.2">
      <c r="C9" s="1" t="s">
        <v>11</v>
      </c>
      <c r="E9" s="9">
        <v>311</v>
      </c>
      <c r="F9" s="2">
        <v>76992020</v>
      </c>
      <c r="G9" s="2">
        <v>62124270</v>
      </c>
      <c r="H9" s="3">
        <f t="shared" ref="H9:H15" si="0">(+F9-G9)/G9</f>
        <v>0.23932273167958351</v>
      </c>
      <c r="I9" s="2">
        <f t="shared" ref="I9:I15" si="1">+F9/E9</f>
        <v>247562.7652733119</v>
      </c>
      <c r="J9" s="2">
        <v>5620800</v>
      </c>
      <c r="K9" s="1">
        <v>4.4400000000000004</v>
      </c>
      <c r="L9" s="2">
        <f t="shared" ref="L9:L15" si="2">+J9/K9</f>
        <v>1265945.9459459458</v>
      </c>
    </row>
    <row r="10" spans="2:13" x14ac:dyDescent="0.2">
      <c r="C10" s="1" t="s">
        <v>12</v>
      </c>
      <c r="E10" s="9">
        <v>464</v>
      </c>
      <c r="F10" s="2">
        <v>142352020</v>
      </c>
      <c r="G10" s="2">
        <v>95608650</v>
      </c>
      <c r="H10" s="3">
        <f t="shared" si="0"/>
        <v>0.48890314840759702</v>
      </c>
      <c r="I10" s="2">
        <f t="shared" si="1"/>
        <v>306793.14655172412</v>
      </c>
      <c r="J10" s="2">
        <v>17594250</v>
      </c>
      <c r="K10" s="1">
        <v>4.4800000000000004</v>
      </c>
      <c r="L10" s="2">
        <f t="shared" si="2"/>
        <v>3927287.9464285709</v>
      </c>
    </row>
    <row r="11" spans="2:13" x14ac:dyDescent="0.2">
      <c r="C11" s="1" t="s">
        <v>15</v>
      </c>
      <c r="E11" s="9">
        <v>129</v>
      </c>
      <c r="F11" s="2">
        <v>48571300</v>
      </c>
      <c r="G11" s="2">
        <v>35079830</v>
      </c>
      <c r="H11" s="3">
        <f t="shared" si="0"/>
        <v>0.38459336889602941</v>
      </c>
      <c r="I11" s="2">
        <f t="shared" si="1"/>
        <v>376521.70542635658</v>
      </c>
      <c r="J11" s="2">
        <v>7002360</v>
      </c>
      <c r="K11" s="1">
        <v>1.58</v>
      </c>
      <c r="L11" s="2">
        <f t="shared" si="2"/>
        <v>4431873.4177215192</v>
      </c>
    </row>
    <row r="12" spans="2:13" x14ac:dyDescent="0.2">
      <c r="C12" s="1" t="s">
        <v>16</v>
      </c>
      <c r="E12" s="9">
        <v>240</v>
      </c>
      <c r="F12" s="2">
        <v>79806990</v>
      </c>
      <c r="G12" s="2">
        <v>55400000</v>
      </c>
      <c r="H12" s="3">
        <f t="shared" si="0"/>
        <v>0.44055938628158847</v>
      </c>
      <c r="I12" s="2">
        <f t="shared" si="1"/>
        <v>332529.125</v>
      </c>
      <c r="J12" s="2">
        <v>22361090</v>
      </c>
      <c r="K12" s="1">
        <v>38.369999999999997</v>
      </c>
      <c r="L12" s="2">
        <f t="shared" si="2"/>
        <v>582775.3453218661</v>
      </c>
    </row>
    <row r="13" spans="2:13" x14ac:dyDescent="0.2">
      <c r="C13" s="1" t="s">
        <v>17</v>
      </c>
      <c r="E13" s="9">
        <v>227</v>
      </c>
      <c r="F13" s="2">
        <v>65858130</v>
      </c>
      <c r="G13" s="2">
        <v>45311285</v>
      </c>
      <c r="H13" s="3">
        <f t="shared" si="0"/>
        <v>0.45345977276963123</v>
      </c>
      <c r="I13" s="2">
        <f t="shared" si="1"/>
        <v>290123.9207048458</v>
      </c>
      <c r="J13" s="2">
        <v>5892540</v>
      </c>
      <c r="K13" s="1">
        <v>2.36</v>
      </c>
      <c r="L13" s="2">
        <f t="shared" si="2"/>
        <v>2496838.9830508474</v>
      </c>
    </row>
    <row r="14" spans="2:13" x14ac:dyDescent="0.2">
      <c r="C14" s="1" t="s">
        <v>18</v>
      </c>
      <c r="E14" s="10">
        <v>235</v>
      </c>
      <c r="F14" s="7">
        <v>101014580</v>
      </c>
      <c r="G14" s="7">
        <v>68018220</v>
      </c>
      <c r="H14" s="8">
        <f t="shared" si="0"/>
        <v>0.48511060712850174</v>
      </c>
      <c r="I14" s="7">
        <f t="shared" si="1"/>
        <v>429849.27659574465</v>
      </c>
      <c r="J14" s="7">
        <v>12683740</v>
      </c>
      <c r="K14" s="6">
        <v>6.8</v>
      </c>
      <c r="L14" s="7">
        <f t="shared" si="2"/>
        <v>1865255.8823529412</v>
      </c>
    </row>
    <row r="15" spans="2:13" x14ac:dyDescent="0.2">
      <c r="C15" s="17" t="s">
        <v>35</v>
      </c>
      <c r="E15" s="9">
        <f>SUM(E9:E14)</f>
        <v>1606</v>
      </c>
      <c r="F15" s="2">
        <f>SUM(F9:F14)</f>
        <v>514595040</v>
      </c>
      <c r="G15" s="2">
        <f>SUM(G9:G14)</f>
        <v>361542255</v>
      </c>
      <c r="H15" s="3">
        <f t="shared" si="0"/>
        <v>0.42333304858100196</v>
      </c>
      <c r="I15" s="2">
        <f t="shared" si="1"/>
        <v>320420.32378580322</v>
      </c>
      <c r="J15" s="2">
        <f>SUM(J9:J14)</f>
        <v>71154780</v>
      </c>
      <c r="K15" s="1">
        <f>SUM(K9:K14)</f>
        <v>58.029999999999994</v>
      </c>
      <c r="L15" s="2">
        <f t="shared" si="2"/>
        <v>1226172.3246596588</v>
      </c>
    </row>
    <row r="17" spans="3:12" x14ac:dyDescent="0.2">
      <c r="C17" s="5" t="s">
        <v>14</v>
      </c>
    </row>
    <row r="18" spans="3:12" x14ac:dyDescent="0.2">
      <c r="C18" s="1" t="s">
        <v>19</v>
      </c>
      <c r="E18" s="11">
        <v>115146</v>
      </c>
      <c r="F18" s="2">
        <v>38147500</v>
      </c>
      <c r="G18" s="2">
        <v>29773220</v>
      </c>
      <c r="H18" s="3">
        <f t="shared" ref="H18:H24" si="3">(+F18-G18)/G18</f>
        <v>0.28126887182508309</v>
      </c>
      <c r="I18" s="13">
        <f t="shared" ref="I18:I24" si="4">+F18/E18</f>
        <v>331.29678842512982</v>
      </c>
      <c r="J18" s="2">
        <v>19014550</v>
      </c>
      <c r="K18" s="1">
        <v>9.75</v>
      </c>
      <c r="L18" s="2">
        <f>+J18/K18</f>
        <v>1950210.2564102565</v>
      </c>
    </row>
    <row r="19" spans="3:12" x14ac:dyDescent="0.2">
      <c r="C19" s="1" t="s">
        <v>20</v>
      </c>
      <c r="E19" s="11">
        <v>128866</v>
      </c>
      <c r="F19" s="2">
        <v>44640410</v>
      </c>
      <c r="G19" s="2">
        <v>32553940</v>
      </c>
      <c r="H19" s="3">
        <f t="shared" si="3"/>
        <v>0.37127518205169635</v>
      </c>
      <c r="I19" s="13">
        <f t="shared" si="4"/>
        <v>346.40952617447579</v>
      </c>
      <c r="J19" s="2">
        <v>19039850</v>
      </c>
      <c r="K19" s="1">
        <v>9.76</v>
      </c>
      <c r="L19" s="2">
        <f t="shared" ref="L19:L24" si="5">+J19/K19</f>
        <v>1950804.3032786886</v>
      </c>
    </row>
    <row r="20" spans="3:12" x14ac:dyDescent="0.2">
      <c r="C20" s="1" t="s">
        <v>21</v>
      </c>
      <c r="E20" s="11">
        <v>110187</v>
      </c>
      <c r="F20" s="2">
        <v>45795620</v>
      </c>
      <c r="G20" s="2">
        <v>29203080</v>
      </c>
      <c r="H20" s="3">
        <f t="shared" si="3"/>
        <v>0.56817774015617528</v>
      </c>
      <c r="I20" s="13">
        <f t="shared" si="4"/>
        <v>415.61726882481599</v>
      </c>
      <c r="J20" s="2">
        <v>18663490</v>
      </c>
      <c r="K20" s="1">
        <v>10.09</v>
      </c>
      <c r="L20" s="2">
        <f t="shared" si="5"/>
        <v>1849701.6848364717</v>
      </c>
    </row>
    <row r="21" spans="3:12" x14ac:dyDescent="0.2">
      <c r="C21" s="1" t="s">
        <v>22</v>
      </c>
      <c r="E21" s="11">
        <v>144346</v>
      </c>
      <c r="F21" s="2">
        <v>29231650</v>
      </c>
      <c r="G21" s="2">
        <v>19585850</v>
      </c>
      <c r="H21" s="3">
        <f t="shared" si="3"/>
        <v>0.49248819938884447</v>
      </c>
      <c r="I21" s="13">
        <f t="shared" si="4"/>
        <v>202.51098056059746</v>
      </c>
      <c r="J21" s="2">
        <v>15652860</v>
      </c>
      <c r="K21" s="1">
        <v>10.039999999999999</v>
      </c>
      <c r="L21" s="2">
        <f t="shared" si="5"/>
        <v>1559049.8007968129</v>
      </c>
    </row>
    <row r="22" spans="3:12" x14ac:dyDescent="0.2">
      <c r="C22" s="1" t="s">
        <v>23</v>
      </c>
      <c r="E22" s="11">
        <v>143064</v>
      </c>
      <c r="F22" s="2">
        <v>34210720</v>
      </c>
      <c r="G22" s="2">
        <v>31141660</v>
      </c>
      <c r="H22" s="3">
        <f t="shared" si="3"/>
        <v>9.8551586524289331E-2</v>
      </c>
      <c r="I22" s="13">
        <f t="shared" si="4"/>
        <v>239.12878152435275</v>
      </c>
      <c r="J22" s="2">
        <v>21050520</v>
      </c>
      <c r="K22" s="1">
        <v>11.84</v>
      </c>
      <c r="L22" s="2">
        <f t="shared" si="5"/>
        <v>1777915.5405405406</v>
      </c>
    </row>
    <row r="23" spans="3:12" x14ac:dyDescent="0.2">
      <c r="C23" s="1" t="s">
        <v>24</v>
      </c>
      <c r="E23" s="12">
        <v>138128</v>
      </c>
      <c r="F23" s="7">
        <v>36394010</v>
      </c>
      <c r="G23" s="7">
        <v>29734050</v>
      </c>
      <c r="H23" s="8">
        <f t="shared" si="3"/>
        <v>0.22398428737423931</v>
      </c>
      <c r="I23" s="14">
        <f t="shared" si="4"/>
        <v>263.48032259932813</v>
      </c>
      <c r="J23" s="7">
        <v>19357326</v>
      </c>
      <c r="K23" s="6">
        <v>10.75</v>
      </c>
      <c r="L23" s="7">
        <f t="shared" si="5"/>
        <v>1800681.4883720931</v>
      </c>
    </row>
    <row r="24" spans="3:12" x14ac:dyDescent="0.2">
      <c r="C24" s="17" t="s">
        <v>34</v>
      </c>
      <c r="E24" s="11">
        <f>SUM(E18:E23)</f>
        <v>779737</v>
      </c>
      <c r="F24" s="2">
        <f>SUM(F18:F23)</f>
        <v>228419910</v>
      </c>
      <c r="G24" s="2">
        <f>SUM(G18:G23)</f>
        <v>171991800</v>
      </c>
      <c r="H24" s="3">
        <f t="shared" si="3"/>
        <v>0.32808604828834864</v>
      </c>
      <c r="I24" s="13">
        <f t="shared" si="4"/>
        <v>292.94481344350726</v>
      </c>
      <c r="J24" s="2">
        <f>SUM(J18:J23)</f>
        <v>112778596</v>
      </c>
      <c r="K24" s="1">
        <f>SUM(K18:K23)</f>
        <v>62.230000000000004</v>
      </c>
      <c r="L24" s="2">
        <f t="shared" si="5"/>
        <v>1812286.6141732282</v>
      </c>
    </row>
    <row r="26" spans="3:12" x14ac:dyDescent="0.2">
      <c r="C26" s="5" t="s">
        <v>25</v>
      </c>
    </row>
    <row r="27" spans="3:12" x14ac:dyDescent="0.2">
      <c r="C27" s="1" t="s">
        <v>26</v>
      </c>
    </row>
    <row r="28" spans="3:12" x14ac:dyDescent="0.2">
      <c r="C28" s="1">
        <v>101</v>
      </c>
      <c r="E28" s="9">
        <v>206744</v>
      </c>
      <c r="F28" s="2">
        <v>73032150</v>
      </c>
      <c r="G28" s="2">
        <v>49225100</v>
      </c>
      <c r="H28" s="3">
        <f t="shared" ref="H28:H34" si="6">(+F28-G28)/G28</f>
        <v>0.48363639687882809</v>
      </c>
      <c r="I28" s="13">
        <f t="shared" ref="I28:I34" si="7">+F28/E28</f>
        <v>353.24918740084354</v>
      </c>
      <c r="J28" s="2">
        <v>8643170</v>
      </c>
      <c r="K28" s="1">
        <v>3.57</v>
      </c>
      <c r="L28" s="2">
        <f>+J28/K28</f>
        <v>2421056.0224089636</v>
      </c>
    </row>
    <row r="29" spans="3:12" x14ac:dyDescent="0.2">
      <c r="C29" s="1">
        <v>201</v>
      </c>
      <c r="E29" s="9">
        <v>214850</v>
      </c>
      <c r="F29" s="2">
        <v>84714010</v>
      </c>
      <c r="G29" s="2">
        <v>51126890</v>
      </c>
      <c r="H29" s="3">
        <f t="shared" si="6"/>
        <v>0.65693649662633502</v>
      </c>
      <c r="I29" s="13">
        <f t="shared" si="7"/>
        <v>394.293739818478</v>
      </c>
      <c r="J29" s="2">
        <v>7147130</v>
      </c>
      <c r="K29" s="1">
        <v>2.91</v>
      </c>
      <c r="L29" s="2">
        <f t="shared" ref="L29:L34" si="8">+J29/K29</f>
        <v>2456058.4192439863</v>
      </c>
    </row>
    <row r="30" spans="3:12" x14ac:dyDescent="0.2">
      <c r="C30" s="1">
        <v>301</v>
      </c>
      <c r="E30" s="9">
        <v>218761</v>
      </c>
      <c r="F30" s="2">
        <v>58726050</v>
      </c>
      <c r="G30" s="2">
        <v>49180590</v>
      </c>
      <c r="H30" s="3">
        <f t="shared" si="6"/>
        <v>0.19408998550037729</v>
      </c>
      <c r="I30" s="13">
        <f t="shared" si="7"/>
        <v>268.44844373540076</v>
      </c>
      <c r="J30" s="2">
        <v>5077510</v>
      </c>
      <c r="K30" s="16">
        <v>2</v>
      </c>
      <c r="L30" s="2">
        <f t="shared" si="8"/>
        <v>2538755</v>
      </c>
    </row>
    <row r="31" spans="3:12" x14ac:dyDescent="0.2">
      <c r="C31" s="1">
        <v>401</v>
      </c>
      <c r="E31" s="9">
        <v>248782</v>
      </c>
      <c r="F31" s="2">
        <v>77634620</v>
      </c>
      <c r="G31" s="2">
        <v>62030320</v>
      </c>
      <c r="H31" s="3">
        <f t="shared" si="6"/>
        <v>0.25155923748257303</v>
      </c>
      <c r="I31" s="13">
        <f t="shared" si="7"/>
        <v>312.05883062279423</v>
      </c>
      <c r="J31" s="2">
        <v>8529200</v>
      </c>
      <c r="K31" s="1">
        <v>3.52</v>
      </c>
      <c r="L31" s="2">
        <f t="shared" si="8"/>
        <v>2423068.1818181816</v>
      </c>
    </row>
    <row r="32" spans="3:12" x14ac:dyDescent="0.2">
      <c r="C32" s="1">
        <v>501</v>
      </c>
      <c r="E32" s="9">
        <v>199630</v>
      </c>
      <c r="F32" s="2">
        <v>67270230</v>
      </c>
      <c r="G32" s="2">
        <v>47956850</v>
      </c>
      <c r="H32" s="3">
        <f t="shared" si="6"/>
        <v>0.40272411553302606</v>
      </c>
      <c r="I32" s="13">
        <f t="shared" si="7"/>
        <v>336.97455292290738</v>
      </c>
      <c r="J32" s="2">
        <v>4942560</v>
      </c>
      <c r="K32" s="1">
        <v>1.94</v>
      </c>
      <c r="L32" s="2">
        <f t="shared" si="8"/>
        <v>2547711.3402061858</v>
      </c>
    </row>
    <row r="33" spans="3:12" x14ac:dyDescent="0.2">
      <c r="C33" s="1">
        <v>601</v>
      </c>
      <c r="E33" s="10">
        <v>249799</v>
      </c>
      <c r="F33" s="7">
        <v>78933910</v>
      </c>
      <c r="G33" s="7">
        <v>58695710</v>
      </c>
      <c r="H33" s="8">
        <f t="shared" si="6"/>
        <v>0.34479862327246746</v>
      </c>
      <c r="I33" s="14">
        <f t="shared" si="7"/>
        <v>315.98969571535514</v>
      </c>
      <c r="J33" s="7">
        <v>7545990</v>
      </c>
      <c r="K33" s="6">
        <v>3.09</v>
      </c>
      <c r="L33" s="7">
        <f t="shared" si="8"/>
        <v>2442067.9611650486</v>
      </c>
    </row>
    <row r="34" spans="3:12" x14ac:dyDescent="0.2">
      <c r="E34" s="9">
        <f>SUM(E28:E33)</f>
        <v>1338566</v>
      </c>
      <c r="F34" s="2">
        <f>SUM(F28:F33)</f>
        <v>440310970</v>
      </c>
      <c r="G34" s="2">
        <f>SUM(G28:G33)</f>
        <v>318215460</v>
      </c>
      <c r="H34" s="3">
        <f t="shared" si="6"/>
        <v>0.38368817781511938</v>
      </c>
      <c r="I34" s="13">
        <f t="shared" si="7"/>
        <v>328.94229346927983</v>
      </c>
      <c r="J34" s="2">
        <f>SUM(J28:J33)</f>
        <v>41885560</v>
      </c>
      <c r="K34" s="1">
        <f>SUM(K28:K33)</f>
        <v>17.03</v>
      </c>
      <c r="L34" s="2">
        <f t="shared" si="8"/>
        <v>2459516.1479741633</v>
      </c>
    </row>
    <row r="35" spans="3:12" x14ac:dyDescent="0.2">
      <c r="I35" s="13"/>
    </row>
    <row r="36" spans="3:12" x14ac:dyDescent="0.2">
      <c r="C36" s="1" t="s">
        <v>29</v>
      </c>
      <c r="E36" s="9">
        <v>320586</v>
      </c>
      <c r="F36" s="2">
        <v>90164490</v>
      </c>
      <c r="G36" s="2">
        <v>85000000</v>
      </c>
      <c r="H36" s="3">
        <f>(+F36-G36)/G36</f>
        <v>6.0758705882352944E-2</v>
      </c>
      <c r="I36" s="13">
        <f>+F36/E36</f>
        <v>281.24899402968316</v>
      </c>
      <c r="J36" s="2">
        <v>7846650</v>
      </c>
      <c r="K36" s="1">
        <v>3.22</v>
      </c>
      <c r="L36" s="2">
        <f>+J36/K36</f>
        <v>2436847.8260869565</v>
      </c>
    </row>
    <row r="37" spans="3:12" x14ac:dyDescent="0.2">
      <c r="C37" s="1" t="s">
        <v>28</v>
      </c>
      <c r="E37" s="9">
        <v>339272</v>
      </c>
      <c r="F37" s="2">
        <v>157399630</v>
      </c>
      <c r="G37" s="2">
        <v>98811260</v>
      </c>
      <c r="H37" s="3">
        <f>(+F37-G37)/G37</f>
        <v>0.59293212129872652</v>
      </c>
      <c r="I37" s="13">
        <f>+F37/E37</f>
        <v>463.93345162583415</v>
      </c>
      <c r="J37" s="2">
        <v>8310040</v>
      </c>
      <c r="K37" s="1">
        <v>4.07</v>
      </c>
      <c r="L37" s="2">
        <f>+J37/K37</f>
        <v>2041778.8697788697</v>
      </c>
    </row>
    <row r="38" spans="3:12" x14ac:dyDescent="0.2">
      <c r="C38" s="1" t="s">
        <v>31</v>
      </c>
      <c r="E38" s="9">
        <v>248486</v>
      </c>
      <c r="F38" s="2">
        <v>104906680</v>
      </c>
      <c r="G38" s="2">
        <v>71883940</v>
      </c>
      <c r="H38" s="3">
        <f>(+F38-G38)/G38</f>
        <v>0.45938967730483332</v>
      </c>
      <c r="I38" s="13">
        <f>+F38/E38</f>
        <v>422.18346305224441</v>
      </c>
      <c r="J38" s="2">
        <v>15453050</v>
      </c>
      <c r="K38" s="1">
        <v>6.57</v>
      </c>
      <c r="L38" s="2">
        <f>+J38/K38</f>
        <v>2352062.4048706237</v>
      </c>
    </row>
    <row r="39" spans="3:12" x14ac:dyDescent="0.2">
      <c r="C39" s="1" t="s">
        <v>27</v>
      </c>
      <c r="E39" s="9">
        <v>409998</v>
      </c>
      <c r="F39" s="2">
        <v>87686670</v>
      </c>
      <c r="G39" s="2">
        <v>78089640</v>
      </c>
      <c r="H39" s="3">
        <f>(+F39-G39)/G39</f>
        <v>0.12289760844076116</v>
      </c>
      <c r="I39" s="13">
        <f>+F39/E39</f>
        <v>213.87097010229317</v>
      </c>
      <c r="J39" s="2">
        <v>17601350</v>
      </c>
      <c r="K39" s="1">
        <v>12.71</v>
      </c>
      <c r="L39" s="2">
        <f>+J39/K39</f>
        <v>1384842.6435877262</v>
      </c>
    </row>
    <row r="41" spans="3:12" x14ac:dyDescent="0.2">
      <c r="C41" s="17" t="s">
        <v>33</v>
      </c>
      <c r="E41" s="9">
        <f>SUM(E34:E39)</f>
        <v>2656908</v>
      </c>
      <c r="F41" s="2">
        <f>SUM(F34:F39)</f>
        <v>880468440</v>
      </c>
      <c r="G41" s="2">
        <f>SUM(G34:G39)</f>
        <v>652000300</v>
      </c>
      <c r="H41" s="3">
        <f>(+F41-G41)/G41</f>
        <v>0.35041109643661206</v>
      </c>
      <c r="I41" s="13">
        <f>+F41/E41</f>
        <v>331.38838077946247</v>
      </c>
      <c r="J41" s="2">
        <f>SUM(J34:J39)</f>
        <v>91096650</v>
      </c>
      <c r="K41" s="1">
        <f>SUM(K34:K39)</f>
        <v>43.6</v>
      </c>
      <c r="L41" s="2">
        <f>+J41/K41</f>
        <v>2089372.7064220184</v>
      </c>
    </row>
    <row r="43" spans="3:12" x14ac:dyDescent="0.2">
      <c r="C43" s="15" t="s">
        <v>32</v>
      </c>
      <c r="F43" s="2">
        <f>+F41+F34+F24+F15</f>
        <v>2063794360</v>
      </c>
      <c r="G43" s="2">
        <f>+G41+G34+G24+G15</f>
        <v>1503749815</v>
      </c>
      <c r="H43" s="3">
        <f>(+F43-G43)/G43</f>
        <v>0.37243199594342097</v>
      </c>
      <c r="J43" s="2">
        <f>+J41+J34+J24+J15</f>
        <v>316915586</v>
      </c>
      <c r="K43" s="1">
        <f>+K41+K34+K24+K15</f>
        <v>180.89000000000001</v>
      </c>
      <c r="L43" s="2">
        <f>+J43/K43</f>
        <v>1751979.578749516</v>
      </c>
    </row>
    <row r="44" spans="3:12" x14ac:dyDescent="0.2">
      <c r="C44" s="15" t="s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Ernie DesRochers</dc:creator>
  <cp:lastModifiedBy>Microsoft Office User</cp:lastModifiedBy>
  <dcterms:created xsi:type="dcterms:W3CDTF">2018-11-30T18:40:27Z</dcterms:created>
  <dcterms:modified xsi:type="dcterms:W3CDTF">2020-02-08T18:48:52Z</dcterms:modified>
</cp:coreProperties>
</file>